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DRE 2008" sheetId="1" r:id="rId1"/>
  </sheets>
  <definedNames>
    <definedName name="_xlnm.Print_Area" localSheetId="0">'DRE 2008'!$A$8:$T$40</definedName>
  </definedNames>
  <calcPr fullCalcOnLoad="1"/>
</workbook>
</file>

<file path=xl/sharedStrings.xml><?xml version="1.0" encoding="utf-8"?>
<sst xmlns="http://schemas.openxmlformats.org/spreadsheetml/2006/main" count="41" uniqueCount="33">
  <si>
    <t>Controladora</t>
  </si>
  <si>
    <t>Consolidado</t>
  </si>
  <si>
    <t>DEMONSTRAÇÕES CONTÁBEIS</t>
  </si>
  <si>
    <t xml:space="preserve">    Deduções da Receita Bruta</t>
  </si>
  <si>
    <t>RECEITA BRUTA DE VENDAS DE PRODUTOS</t>
  </si>
  <si>
    <t xml:space="preserve">Receita Líquida de Vendas </t>
  </si>
  <si>
    <t>CUSTO DOS PRODUTOS VENDIDOS</t>
  </si>
  <si>
    <t>LUCRO BRUTO</t>
  </si>
  <si>
    <t>(DESPESAS) RECEITAS OPERACIONAIS</t>
  </si>
  <si>
    <t xml:space="preserve">  Com vendas</t>
  </si>
  <si>
    <t xml:space="preserve">  Gerais e administrativas</t>
  </si>
  <si>
    <t xml:space="preserve">  Receitas (despesas) financeiras líquidas</t>
  </si>
  <si>
    <t>Lucro (prejuízo) líquido do exercício</t>
  </si>
  <si>
    <t>Resultado antes tributações/participações</t>
  </si>
  <si>
    <t xml:space="preserve">  Resultado da equivalência patrimonial</t>
  </si>
  <si>
    <t xml:space="preserve">    Outras despesas</t>
  </si>
  <si>
    <t xml:space="preserve">    Outras receitas</t>
  </si>
  <si>
    <t xml:space="preserve"> Outras receitas (despesas) operacionais</t>
  </si>
  <si>
    <t>Imposto de renda e contribuição social corrente</t>
  </si>
  <si>
    <t>Imposto de renda e contribuição social diferidos</t>
  </si>
  <si>
    <t>Participação dos administradores</t>
  </si>
  <si>
    <t>Participação dos acionistas minoritários</t>
  </si>
  <si>
    <t>Lucro operacional líquido</t>
  </si>
  <si>
    <t>(em milhares de reais)</t>
  </si>
  <si>
    <t xml:space="preserve">    Despesas financeiras</t>
  </si>
  <si>
    <t xml:space="preserve">    Receitas financeiras</t>
  </si>
  <si>
    <t>2008 - Anual</t>
  </si>
  <si>
    <t>4T08</t>
  </si>
  <si>
    <t>3T08</t>
  </si>
  <si>
    <t>2T08</t>
  </si>
  <si>
    <t>1T08</t>
  </si>
  <si>
    <t>DEMONSTRAÇÃO DO RESULTADO - TRIMESTRAL</t>
  </si>
  <si>
    <t xml:space="preserve">OBS: A Companhia reconheceu nas informações trimestrais comparativas de 31/Mar, 30/Jun, 30/Set de 2008 os impactos sofridos pela Lei 11.638/07. 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</si>
</sst>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_);\(0\)"/>
    <numFmt numFmtId="165" formatCode="d&quot; de &quot;mmmm&quot; de &quot;yyyy"/>
    <numFmt numFmtId="166" formatCode="_(* #,##0.0_);_(* \(#,##0.0\);_(* &quot;-&quot;??_);_(@_)"/>
    <numFmt numFmtId="167" formatCode="_(* #,##0_);_(* \(#,##0\);_(* &quot;-&quot;??_);_(@_)"/>
    <numFmt numFmtId="168" formatCode="[$-416]dddd\,\ d&quot; de &quot;mmmm&quot; de &quot;yyyy"/>
    <numFmt numFmtId="169" formatCode="dd/mm/yy;@"/>
    <numFmt numFmtId="170" formatCode="0.00_);\(0.00\)"/>
    <numFmt numFmtId="171" formatCode="0.000_);\(0.000\)"/>
    <numFmt numFmtId="172" formatCode="0.0000_);\(0.0000\)"/>
    <numFmt numFmtId="173" formatCode="0.00000_);\(0.00000\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_(* #,##0.0000000_);_(* \(#,##0.0000000\);_(* &quot;-&quot;??_);_(@_)"/>
    <numFmt numFmtId="179" formatCode="_(* #,##0.00000000_);_(* \(#,##0.00000000\);_(* &quot;-&quot;??_);_(@_)"/>
    <numFmt numFmtId="180" formatCode="_(* #,##0.000000000_);_(* \(#,##0.000000000\);_(* &quot;-&quot;??_);_(@_)"/>
    <numFmt numFmtId="181" formatCode="_(* #,##0.0000000000_);_(* \(#,##0.0000000000\);_(* &quot;-&quot;??_);_(@_)"/>
    <numFmt numFmtId="182" formatCode="0.0_);\(0.0\)"/>
    <numFmt numFmtId="183" formatCode="0.000000_);\(0.000000\)"/>
    <numFmt numFmtId="184" formatCode="0.0000"/>
    <numFmt numFmtId="185" formatCode="0.000"/>
    <numFmt numFmtId="186" formatCode="0.0%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alibri"/>
      <family val="2"/>
    </font>
    <font>
      <b/>
      <sz val="12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name val="Calibri"/>
      <family val="2"/>
    </font>
    <font>
      <b/>
      <sz val="10"/>
      <color indexed="57"/>
      <name val="Calibri"/>
      <family val="2"/>
    </font>
    <font>
      <b/>
      <sz val="15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13"/>
      <color indexed="12"/>
      <name val="Calibri"/>
      <family val="2"/>
    </font>
    <font>
      <sz val="10"/>
      <color indexed="12"/>
      <name val="Calibri"/>
      <family val="2"/>
    </font>
    <font>
      <b/>
      <sz val="10"/>
      <color indexed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slantDashDot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167" fontId="6" fillId="33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 quotePrefix="1">
      <alignment/>
    </xf>
    <xf numFmtId="43" fontId="6" fillId="0" borderId="0" xfId="53" applyFont="1" applyFill="1" applyBorder="1" applyAlignment="1" quotePrefix="1">
      <alignment/>
    </xf>
    <xf numFmtId="167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67" fontId="6" fillId="0" borderId="0" xfId="53" applyNumberFormat="1" applyFont="1" applyBorder="1" applyAlignment="1">
      <alignment/>
    </xf>
    <xf numFmtId="43" fontId="6" fillId="0" borderId="0" xfId="53" applyNumberFormat="1" applyFont="1" applyAlignment="1">
      <alignment/>
    </xf>
    <xf numFmtId="43" fontId="6" fillId="0" borderId="0" xfId="53" applyFont="1" applyAlignment="1">
      <alignment/>
    </xf>
    <xf numFmtId="180" fontId="6" fillId="0" borderId="0" xfId="0" applyNumberFormat="1" applyFont="1" applyAlignment="1">
      <alignment/>
    </xf>
    <xf numFmtId="0" fontId="4" fillId="0" borderId="0" xfId="0" applyFont="1" applyFill="1" applyBorder="1" applyAlignment="1" quotePrefix="1">
      <alignment horizontal="center"/>
    </xf>
    <xf numFmtId="167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167" fontId="10" fillId="0" borderId="0" xfId="53" applyNumberFormat="1" applyFont="1" applyAlignment="1">
      <alignment/>
    </xf>
    <xf numFmtId="167" fontId="11" fillId="33" borderId="0" xfId="0" applyNumberFormat="1" applyFont="1" applyFill="1" applyAlignment="1">
      <alignment/>
    </xf>
    <xf numFmtId="167" fontId="11" fillId="33" borderId="0" xfId="53" applyNumberFormat="1" applyFont="1" applyFill="1" applyAlignment="1">
      <alignment/>
    </xf>
    <xf numFmtId="167" fontId="5" fillId="33" borderId="0" xfId="0" applyNumberFormat="1" applyFont="1" applyFill="1" applyBorder="1" applyAlignment="1">
      <alignment/>
    </xf>
    <xf numFmtId="167" fontId="10" fillId="0" borderId="0" xfId="53" applyNumberFormat="1" applyFont="1" applyBorder="1" applyAlignment="1">
      <alignment/>
    </xf>
    <xf numFmtId="167" fontId="11" fillId="33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67" fontId="11" fillId="0" borderId="0" xfId="53" applyNumberFormat="1" applyFont="1" applyAlignment="1">
      <alignment/>
    </xf>
    <xf numFmtId="43" fontId="11" fillId="33" borderId="0" xfId="53" applyFont="1" applyFill="1" applyBorder="1" applyAlignment="1">
      <alignment/>
    </xf>
    <xf numFmtId="167" fontId="11" fillId="33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37" fontId="11" fillId="0" borderId="0" xfId="53" applyNumberFormat="1" applyFont="1" applyAlignment="1">
      <alignment/>
    </xf>
    <xf numFmtId="14" fontId="11" fillId="0" borderId="10" xfId="53" applyNumberFormat="1" applyFont="1" applyBorder="1" applyAlignment="1">
      <alignment horizontal="center"/>
    </xf>
    <xf numFmtId="164" fontId="11" fillId="0" borderId="10" xfId="53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4" fontId="11" fillId="0" borderId="0" xfId="53" applyNumberFormat="1" applyFont="1" applyBorder="1" applyAlignment="1">
      <alignment horizontal="centerContinuous"/>
    </xf>
    <xf numFmtId="167" fontId="11" fillId="33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0" borderId="0" xfId="0" applyFont="1" applyFill="1" applyBorder="1" applyAlignment="1" quotePrefix="1">
      <alignment horizontal="center"/>
    </xf>
    <xf numFmtId="0" fontId="15" fillId="33" borderId="0" xfId="0" applyFont="1" applyFill="1" applyAlignment="1">
      <alignment/>
    </xf>
    <xf numFmtId="167" fontId="15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/>
    </xf>
    <xf numFmtId="167" fontId="15" fillId="33" borderId="0" xfId="53" applyNumberFormat="1" applyFont="1" applyFill="1" applyAlignment="1">
      <alignment/>
    </xf>
    <xf numFmtId="0" fontId="15" fillId="0" borderId="0" xfId="0" applyFont="1" applyAlignment="1">
      <alignment/>
    </xf>
    <xf numFmtId="37" fontId="15" fillId="33" borderId="0" xfId="0" applyNumberFormat="1" applyFont="1" applyFill="1" applyBorder="1" applyAlignment="1">
      <alignment/>
    </xf>
    <xf numFmtId="37" fontId="15" fillId="33" borderId="0" xfId="0" applyNumberFormat="1" applyFont="1" applyFill="1" applyAlignment="1">
      <alignment/>
    </xf>
    <xf numFmtId="167" fontId="15" fillId="33" borderId="0" xfId="0" applyNumberFormat="1" applyFont="1" applyFill="1" applyAlignment="1">
      <alignment/>
    </xf>
    <xf numFmtId="167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43" fontId="15" fillId="0" borderId="0" xfId="53" applyFont="1" applyAlignment="1">
      <alignment/>
    </xf>
    <xf numFmtId="3" fontId="15" fillId="33" borderId="0" xfId="0" applyNumberFormat="1" applyFont="1" applyFill="1" applyAlignment="1">
      <alignment/>
    </xf>
    <xf numFmtId="167" fontId="15" fillId="0" borderId="0" xfId="53" applyNumberFormat="1" applyFont="1" applyAlignment="1">
      <alignment/>
    </xf>
    <xf numFmtId="170" fontId="15" fillId="33" borderId="0" xfId="0" applyNumberFormat="1" applyFont="1" applyFill="1" applyAlignment="1">
      <alignment/>
    </xf>
    <xf numFmtId="167" fontId="15" fillId="0" borderId="0" xfId="53" applyNumberFormat="1" applyFont="1" applyBorder="1" applyAlignment="1">
      <alignment/>
    </xf>
    <xf numFmtId="167" fontId="15" fillId="0" borderId="0" xfId="0" applyNumberFormat="1" applyFont="1" applyFill="1" applyAlignment="1">
      <alignment/>
    </xf>
    <xf numFmtId="170" fontId="15" fillId="0" borderId="0" xfId="0" applyNumberFormat="1" applyFont="1" applyFill="1" applyAlignment="1">
      <alignment/>
    </xf>
    <xf numFmtId="43" fontId="15" fillId="33" borderId="0" xfId="53" applyFont="1" applyFill="1" applyAlignment="1">
      <alignment/>
    </xf>
    <xf numFmtId="43" fontId="15" fillId="33" borderId="0" xfId="0" applyNumberFormat="1" applyFont="1" applyFill="1" applyAlignment="1">
      <alignment/>
    </xf>
    <xf numFmtId="167" fontId="15" fillId="33" borderId="11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0</xdr:col>
      <xdr:colOff>1266825</xdr:colOff>
      <xdr:row>4</xdr:row>
      <xdr:rowOff>104775</xdr:rowOff>
    </xdr:to>
    <xdr:pic>
      <xdr:nvPicPr>
        <xdr:cNvPr id="1" name="Picture 2" descr="logo ira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190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9"/>
  <sheetViews>
    <sheetView showGridLines="0" tabSelected="1" zoomScale="80" zoomScaleNormal="80" zoomScalePageLayoutView="0" workbookViewId="0" topLeftCell="A1">
      <selection activeCell="A45" sqref="A45"/>
    </sheetView>
  </sheetViews>
  <sheetFormatPr defaultColWidth="9.140625" defaultRowHeight="12.75"/>
  <cols>
    <col min="1" max="1" width="48.7109375" style="1" customWidth="1"/>
    <col min="2" max="2" width="13.7109375" style="1" customWidth="1"/>
    <col min="3" max="3" width="3.28125" style="1" customWidth="1"/>
    <col min="4" max="4" width="13.7109375" style="1" customWidth="1"/>
    <col min="5" max="5" width="3.28125" style="1" customWidth="1"/>
    <col min="6" max="6" width="13.7109375" style="1" customWidth="1"/>
    <col min="7" max="7" width="3.28125" style="1" customWidth="1"/>
    <col min="8" max="8" width="13.7109375" style="1" customWidth="1"/>
    <col min="9" max="9" width="3.28125" style="1" customWidth="1"/>
    <col min="10" max="10" width="13.7109375" style="1" customWidth="1"/>
    <col min="11" max="11" width="3.28125" style="1" customWidth="1"/>
    <col min="12" max="12" width="13.7109375" style="1" customWidth="1"/>
    <col min="13" max="13" width="3.28125" style="1" customWidth="1"/>
    <col min="14" max="14" width="13.7109375" style="6" customWidth="1"/>
    <col min="15" max="15" width="3.28125" style="6" customWidth="1"/>
    <col min="16" max="16" width="13.7109375" style="6" customWidth="1"/>
    <col min="17" max="17" width="3.28125" style="6" customWidth="1"/>
    <col min="18" max="18" width="13.7109375" style="6" customWidth="1"/>
    <col min="19" max="19" width="3.28125" style="1" customWidth="1"/>
    <col min="20" max="20" width="13.7109375" style="1" customWidth="1"/>
    <col min="21" max="16384" width="9.140625" style="1" customWidth="1"/>
  </cols>
  <sheetData>
    <row r="2" spans="1:20" ht="16.5" customHeight="1">
      <c r="A2" s="70" t="s">
        <v>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</row>
    <row r="4" spans="1:20" ht="17.25">
      <c r="A4" s="71" t="s">
        <v>31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5" ht="15.75">
      <c r="A5" s="69" t="s">
        <v>23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4"/>
      <c r="V5" s="4"/>
      <c r="W5" s="4"/>
      <c r="X5" s="4"/>
      <c r="Y5" s="4"/>
    </row>
    <row r="6" spans="1:20" ht="15.75">
      <c r="A6" s="35"/>
      <c r="B6" s="35"/>
      <c r="C6" s="35"/>
      <c r="D6" s="35"/>
      <c r="E6" s="35"/>
      <c r="F6" s="35"/>
      <c r="G6" s="35"/>
      <c r="H6" s="35"/>
      <c r="I6" s="35"/>
      <c r="J6" s="36"/>
      <c r="K6" s="35"/>
      <c r="L6" s="35"/>
      <c r="M6" s="35"/>
      <c r="N6" s="35"/>
      <c r="O6" s="35"/>
      <c r="P6" s="35"/>
      <c r="Q6" s="35"/>
      <c r="R6" s="35"/>
      <c r="S6" s="37"/>
      <c r="T6" s="37"/>
    </row>
    <row r="7" spans="1:20" ht="15.75">
      <c r="A7" s="37"/>
      <c r="B7" s="35"/>
      <c r="C7" s="35"/>
      <c r="D7" s="35"/>
      <c r="E7" s="37"/>
      <c r="F7" s="73"/>
      <c r="G7" s="73"/>
      <c r="H7" s="73"/>
      <c r="I7" s="38"/>
      <c r="J7" s="73"/>
      <c r="K7" s="73"/>
      <c r="L7" s="73"/>
      <c r="M7" s="38"/>
      <c r="N7" s="38"/>
      <c r="O7" s="38"/>
      <c r="P7" s="38"/>
      <c r="Q7" s="38"/>
      <c r="R7" s="38"/>
      <c r="S7" s="38"/>
      <c r="T7" s="38"/>
    </row>
    <row r="8" spans="1:20" s="20" customFormat="1" ht="15.75">
      <c r="A8" s="39"/>
      <c r="B8" s="74" t="s">
        <v>26</v>
      </c>
      <c r="C8" s="74"/>
      <c r="D8" s="74"/>
      <c r="E8" s="39"/>
      <c r="F8" s="74" t="s">
        <v>27</v>
      </c>
      <c r="G8" s="74"/>
      <c r="H8" s="74"/>
      <c r="I8" s="29"/>
      <c r="J8" s="72" t="s">
        <v>28</v>
      </c>
      <c r="K8" s="73"/>
      <c r="L8" s="73"/>
      <c r="M8" s="39"/>
      <c r="N8" s="72" t="s">
        <v>29</v>
      </c>
      <c r="O8" s="73"/>
      <c r="P8" s="73"/>
      <c r="Q8" s="40"/>
      <c r="R8" s="72" t="s">
        <v>30</v>
      </c>
      <c r="S8" s="73"/>
      <c r="T8" s="73"/>
    </row>
    <row r="9" spans="1:20" s="20" customFormat="1" ht="16.5" thickBot="1">
      <c r="A9" s="39"/>
      <c r="B9" s="41" t="s">
        <v>0</v>
      </c>
      <c r="C9" s="42"/>
      <c r="D9" s="41" t="s">
        <v>1</v>
      </c>
      <c r="E9" s="39"/>
      <c r="F9" s="41" t="s">
        <v>0</v>
      </c>
      <c r="G9" s="42"/>
      <c r="H9" s="41" t="s">
        <v>1</v>
      </c>
      <c r="I9" s="39"/>
      <c r="J9" s="41" t="s">
        <v>0</v>
      </c>
      <c r="K9" s="42"/>
      <c r="L9" s="41" t="s">
        <v>1</v>
      </c>
      <c r="M9" s="43"/>
      <c r="N9" s="41" t="s">
        <v>0</v>
      </c>
      <c r="O9" s="42"/>
      <c r="P9" s="41" t="s">
        <v>1</v>
      </c>
      <c r="Q9" s="44"/>
      <c r="R9" s="41" t="s">
        <v>0</v>
      </c>
      <c r="S9" s="42"/>
      <c r="T9" s="41" t="s">
        <v>1</v>
      </c>
    </row>
    <row r="10" spans="1:20" s="20" customFormat="1" ht="15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21"/>
      <c r="O10" s="21"/>
      <c r="P10" s="21"/>
      <c r="Q10" s="23"/>
      <c r="R10" s="21"/>
      <c r="S10" s="21"/>
      <c r="T10" s="21"/>
    </row>
    <row r="11" spans="1:20" s="52" customFormat="1" ht="15.75">
      <c r="A11" s="48" t="s">
        <v>4</v>
      </c>
      <c r="B11" s="49">
        <f>F11+J11+N11+R11</f>
        <v>475949</v>
      </c>
      <c r="C11" s="48"/>
      <c r="D11" s="49">
        <f>H11+L11+P11+T11</f>
        <v>485632</v>
      </c>
      <c r="E11" s="48"/>
      <c r="F11" s="49">
        <f>115560-15</f>
        <v>115545</v>
      </c>
      <c r="G11" s="48"/>
      <c r="H11" s="49">
        <v>118952</v>
      </c>
      <c r="I11" s="48"/>
      <c r="J11" s="49">
        <v>125768</v>
      </c>
      <c r="K11" s="48"/>
      <c r="L11" s="49">
        <v>128273</v>
      </c>
      <c r="M11" s="50"/>
      <c r="N11" s="49">
        <v>121101</v>
      </c>
      <c r="O11" s="48"/>
      <c r="P11" s="49">
        <v>122915</v>
      </c>
      <c r="Q11" s="51"/>
      <c r="R11" s="49">
        <v>113535</v>
      </c>
      <c r="S11" s="48"/>
      <c r="T11" s="49">
        <v>115492</v>
      </c>
    </row>
    <row r="12" spans="1:20" s="52" customFormat="1" ht="15.75">
      <c r="A12" s="48" t="s">
        <v>3</v>
      </c>
      <c r="B12" s="49">
        <f>F12+J12+N12+R12</f>
        <v>-97849</v>
      </c>
      <c r="C12" s="48"/>
      <c r="D12" s="49">
        <f>H12+L12+P12+T12</f>
        <v>-97241</v>
      </c>
      <c r="E12" s="48"/>
      <c r="F12" s="53">
        <f>-23466+3</f>
        <v>-23463</v>
      </c>
      <c r="G12" s="53"/>
      <c r="H12" s="53">
        <v>-23772</v>
      </c>
      <c r="I12" s="48"/>
      <c r="J12" s="54">
        <v>-27388</v>
      </c>
      <c r="K12" s="48"/>
      <c r="L12" s="54">
        <v>-26811</v>
      </c>
      <c r="M12" s="50"/>
      <c r="N12" s="54">
        <v>-24748</v>
      </c>
      <c r="O12" s="48"/>
      <c r="P12" s="54">
        <v>-24457</v>
      </c>
      <c r="Q12" s="51"/>
      <c r="R12" s="54">
        <v>-22250</v>
      </c>
      <c r="S12" s="48"/>
      <c r="T12" s="54">
        <v>-22201</v>
      </c>
    </row>
    <row r="13" spans="1:20" s="20" customFormat="1" ht="15.75">
      <c r="A13" s="21"/>
      <c r="B13" s="21"/>
      <c r="C13" s="21"/>
      <c r="D13" s="21"/>
      <c r="E13" s="21"/>
      <c r="G13" s="22"/>
      <c r="H13" s="26"/>
      <c r="I13" s="21"/>
      <c r="J13" s="21"/>
      <c r="K13" s="21"/>
      <c r="L13" s="21"/>
      <c r="M13" s="22"/>
      <c r="N13" s="21"/>
      <c r="O13" s="21"/>
      <c r="P13" s="21"/>
      <c r="Q13" s="27"/>
      <c r="R13" s="21"/>
      <c r="S13" s="21"/>
      <c r="T13" s="21"/>
    </row>
    <row r="14" spans="1:20" s="39" customFormat="1" ht="15.75">
      <c r="A14" s="21" t="s">
        <v>5</v>
      </c>
      <c r="B14" s="45">
        <f>B11+B12</f>
        <v>378100</v>
      </c>
      <c r="C14" s="46"/>
      <c r="D14" s="45">
        <f>D11+D12</f>
        <v>388391</v>
      </c>
      <c r="E14" s="21"/>
      <c r="F14" s="45">
        <f>F11+F12</f>
        <v>92082</v>
      </c>
      <c r="G14" s="46"/>
      <c r="H14" s="45">
        <f>H11+H12</f>
        <v>95180</v>
      </c>
      <c r="I14" s="21"/>
      <c r="J14" s="45">
        <f>J11+J12</f>
        <v>98380</v>
      </c>
      <c r="K14" s="46"/>
      <c r="L14" s="45">
        <f>L11+L12</f>
        <v>101462</v>
      </c>
      <c r="M14" s="22"/>
      <c r="N14" s="45">
        <f>N11+N12</f>
        <v>96353</v>
      </c>
      <c r="O14" s="46"/>
      <c r="P14" s="45">
        <f>P11+P12</f>
        <v>98458</v>
      </c>
      <c r="Q14" s="30"/>
      <c r="R14" s="45">
        <f>R11+R12</f>
        <v>91285</v>
      </c>
      <c r="S14" s="46"/>
      <c r="T14" s="45">
        <f>T11+T12</f>
        <v>93291</v>
      </c>
    </row>
    <row r="15" spans="1:20" s="20" customFormat="1" ht="15.75">
      <c r="A15" s="21"/>
      <c r="B15" s="21"/>
      <c r="C15" s="21"/>
      <c r="D15" s="21"/>
      <c r="E15" s="21"/>
      <c r="G15" s="21"/>
      <c r="H15" s="24"/>
      <c r="I15" s="21"/>
      <c r="J15" s="21"/>
      <c r="K15" s="21"/>
      <c r="L15" s="21"/>
      <c r="M15" s="22"/>
      <c r="N15" s="21"/>
      <c r="O15" s="21"/>
      <c r="P15" s="21"/>
      <c r="Q15" s="27"/>
      <c r="R15" s="21"/>
      <c r="S15" s="21"/>
      <c r="T15" s="21"/>
    </row>
    <row r="16" spans="1:20" s="52" customFormat="1" ht="15.75">
      <c r="A16" s="48" t="s">
        <v>6</v>
      </c>
      <c r="B16" s="49">
        <f>F16+J16+N16+R16</f>
        <v>-293274</v>
      </c>
      <c r="C16" s="48"/>
      <c r="D16" s="49">
        <f>H16+L16+P16+T16</f>
        <v>-297894</v>
      </c>
      <c r="E16" s="48"/>
      <c r="F16" s="53">
        <f>-68110+10</f>
        <v>-68100</v>
      </c>
      <c r="G16" s="54"/>
      <c r="H16" s="54">
        <v>-69810</v>
      </c>
      <c r="I16" s="48"/>
      <c r="J16" s="54">
        <v>-77338</v>
      </c>
      <c r="K16" s="48"/>
      <c r="L16" s="49">
        <v>-78678</v>
      </c>
      <c r="M16" s="50"/>
      <c r="N16" s="54">
        <v>-78904</v>
      </c>
      <c r="O16" s="48"/>
      <c r="P16" s="49">
        <v>-79610</v>
      </c>
      <c r="Q16" s="51"/>
      <c r="R16" s="54">
        <v>-68932</v>
      </c>
      <c r="S16" s="48"/>
      <c r="T16" s="49">
        <v>-69796</v>
      </c>
    </row>
    <row r="17" spans="1:20" s="20" customFormat="1" ht="15.75">
      <c r="A17" s="21"/>
      <c r="B17" s="21"/>
      <c r="C17" s="21"/>
      <c r="D17" s="21"/>
      <c r="E17" s="21"/>
      <c r="G17" s="22"/>
      <c r="H17" s="26"/>
      <c r="I17" s="21"/>
      <c r="J17" s="21"/>
      <c r="K17" s="21"/>
      <c r="L17" s="21"/>
      <c r="M17" s="22"/>
      <c r="N17" s="21"/>
      <c r="O17" s="21"/>
      <c r="P17" s="21"/>
      <c r="Q17" s="27"/>
      <c r="R17" s="21"/>
      <c r="S17" s="21"/>
      <c r="T17" s="21"/>
    </row>
    <row r="18" spans="1:20" s="39" customFormat="1" ht="15.75">
      <c r="A18" s="21" t="s">
        <v>7</v>
      </c>
      <c r="B18" s="45">
        <f>B14+B16</f>
        <v>84826</v>
      </c>
      <c r="C18" s="46"/>
      <c r="D18" s="45">
        <f>D14+D16</f>
        <v>90497</v>
      </c>
      <c r="E18" s="21"/>
      <c r="F18" s="45">
        <f>F14+F16</f>
        <v>23982</v>
      </c>
      <c r="G18" s="46"/>
      <c r="H18" s="45">
        <f>H14+H16</f>
        <v>25370</v>
      </c>
      <c r="I18" s="21"/>
      <c r="J18" s="45">
        <f>J14+J16</f>
        <v>21042</v>
      </c>
      <c r="K18" s="46"/>
      <c r="L18" s="45">
        <f>L14+L16</f>
        <v>22784</v>
      </c>
      <c r="M18" s="22"/>
      <c r="N18" s="45">
        <f>N14+N16</f>
        <v>17449</v>
      </c>
      <c r="O18" s="46"/>
      <c r="P18" s="45">
        <f>P14+P16</f>
        <v>18848</v>
      </c>
      <c r="Q18" s="30"/>
      <c r="R18" s="45">
        <f>R14+R16</f>
        <v>22353</v>
      </c>
      <c r="S18" s="46"/>
      <c r="T18" s="45">
        <f>T14+T16</f>
        <v>23495</v>
      </c>
    </row>
    <row r="19" spans="1:20" s="20" customFormat="1" ht="15.75">
      <c r="A19" s="21"/>
      <c r="B19" s="21"/>
      <c r="C19" s="21"/>
      <c r="D19" s="21"/>
      <c r="E19" s="21"/>
      <c r="G19" s="21"/>
      <c r="H19" s="28"/>
      <c r="I19" s="21"/>
      <c r="J19" s="21"/>
      <c r="K19" s="21"/>
      <c r="L19" s="21"/>
      <c r="M19" s="22"/>
      <c r="N19" s="21"/>
      <c r="O19" s="21"/>
      <c r="P19" s="21"/>
      <c r="Q19" s="27"/>
      <c r="R19" s="21"/>
      <c r="S19" s="21"/>
      <c r="T19" s="21"/>
    </row>
    <row r="20" spans="1:20" s="52" customFormat="1" ht="15.75">
      <c r="A20" s="48" t="s">
        <v>8</v>
      </c>
      <c r="B20" s="55">
        <f>B21+B22+B23+B26+B29</f>
        <v>-166841</v>
      </c>
      <c r="C20" s="48"/>
      <c r="D20" s="55">
        <f>D21+D22+D23+D26+D29</f>
        <v>-172035</v>
      </c>
      <c r="E20" s="48"/>
      <c r="F20" s="55">
        <f>F21+F22+F23+F26+F29</f>
        <v>-75708</v>
      </c>
      <c r="G20" s="54"/>
      <c r="H20" s="55">
        <f>H21+H22+H23+H26+H29</f>
        <v>-76402</v>
      </c>
      <c r="I20" s="48"/>
      <c r="J20" s="55">
        <f>J21+J22+J23+J26+J29</f>
        <v>-63837</v>
      </c>
      <c r="K20" s="54"/>
      <c r="L20" s="55">
        <f>L21+L22+L23+L26+L29</f>
        <v>-65491</v>
      </c>
      <c r="M20" s="50"/>
      <c r="N20" s="54">
        <f>N21+N22+N23+N26+N29</f>
        <v>-5332</v>
      </c>
      <c r="O20" s="54"/>
      <c r="P20" s="54">
        <f>P21+P22+P23+P26+P29</f>
        <v>-7015</v>
      </c>
      <c r="Q20" s="51"/>
      <c r="R20" s="54">
        <f>R21+R22+R23+R26+R29</f>
        <v>-21964</v>
      </c>
      <c r="S20" s="54"/>
      <c r="T20" s="54">
        <f>T21+T22+T23+T26+T29</f>
        <v>-23127</v>
      </c>
    </row>
    <row r="21" spans="1:20" s="52" customFormat="1" ht="15.75">
      <c r="A21" s="48" t="s">
        <v>9</v>
      </c>
      <c r="B21" s="49">
        <f aca="true" t="shared" si="0" ref="B21:B29">F21+J21+N21+R21</f>
        <v>-41046</v>
      </c>
      <c r="C21" s="48"/>
      <c r="D21" s="49">
        <f aca="true" t="shared" si="1" ref="D21:D29">H21+L21+P21+T21</f>
        <v>-40605</v>
      </c>
      <c r="E21" s="48"/>
      <c r="F21" s="55">
        <v>-11932</v>
      </c>
      <c r="G21" s="48"/>
      <c r="H21" s="55">
        <v>-11316</v>
      </c>
      <c r="I21" s="48"/>
      <c r="J21" s="55">
        <v>-10677</v>
      </c>
      <c r="K21" s="48"/>
      <c r="L21" s="55">
        <v>-10739</v>
      </c>
      <c r="M21" s="50"/>
      <c r="N21" s="54">
        <v>-9732</v>
      </c>
      <c r="O21" s="48"/>
      <c r="P21" s="49">
        <v>-9725</v>
      </c>
      <c r="Q21" s="51"/>
      <c r="R21" s="54">
        <v>-8705</v>
      </c>
      <c r="S21" s="48"/>
      <c r="T21" s="49">
        <v>-8825</v>
      </c>
    </row>
    <row r="22" spans="1:20" s="52" customFormat="1" ht="15.75">
      <c r="A22" s="48" t="s">
        <v>10</v>
      </c>
      <c r="B22" s="49">
        <f t="shared" si="0"/>
        <v>-35059</v>
      </c>
      <c r="C22" s="48"/>
      <c r="D22" s="49">
        <f t="shared" si="1"/>
        <v>-38447</v>
      </c>
      <c r="E22" s="48"/>
      <c r="F22" s="55">
        <f>-7703-827</f>
        <v>-8530</v>
      </c>
      <c r="G22" s="48"/>
      <c r="H22" s="55">
        <v>-9822</v>
      </c>
      <c r="I22" s="48"/>
      <c r="J22" s="55">
        <v>-8459</v>
      </c>
      <c r="K22" s="48"/>
      <c r="L22" s="55">
        <v>-9411</v>
      </c>
      <c r="M22" s="50"/>
      <c r="N22" s="54">
        <v>-9569</v>
      </c>
      <c r="O22" s="48"/>
      <c r="P22" s="49">
        <v>-10458</v>
      </c>
      <c r="Q22" s="51"/>
      <c r="R22" s="54">
        <v>-8501</v>
      </c>
      <c r="S22" s="48"/>
      <c r="T22" s="49">
        <v>-8756</v>
      </c>
    </row>
    <row r="23" spans="1:20" s="52" customFormat="1" ht="15.75">
      <c r="A23" s="48" t="s">
        <v>11</v>
      </c>
      <c r="B23" s="49">
        <f t="shared" si="0"/>
        <v>-91098</v>
      </c>
      <c r="C23" s="48"/>
      <c r="D23" s="49">
        <f t="shared" si="1"/>
        <v>-91189</v>
      </c>
      <c r="E23" s="48"/>
      <c r="F23" s="55">
        <f>-55298+948</f>
        <v>-54350</v>
      </c>
      <c r="G23" s="54"/>
      <c r="H23" s="55">
        <v>-54397</v>
      </c>
      <c r="I23" s="48"/>
      <c r="J23" s="55">
        <f>SUM(J24:J25)</f>
        <v>-42813</v>
      </c>
      <c r="K23" s="54"/>
      <c r="L23" s="55">
        <f>L24+L25</f>
        <v>-42829</v>
      </c>
      <c r="M23" s="50"/>
      <c r="N23" s="54">
        <f>N24+N25</f>
        <v>9878</v>
      </c>
      <c r="O23" s="54"/>
      <c r="P23" s="54">
        <f>P24+P25</f>
        <v>9852</v>
      </c>
      <c r="Q23" s="51"/>
      <c r="R23" s="54">
        <f>R24+R25</f>
        <v>-3813</v>
      </c>
      <c r="S23" s="54"/>
      <c r="T23" s="54">
        <f>T24+T25</f>
        <v>-3815</v>
      </c>
    </row>
    <row r="24" spans="1:20" s="52" customFormat="1" ht="15.75">
      <c r="A24" s="48" t="s">
        <v>24</v>
      </c>
      <c r="B24" s="56">
        <v>-127792</v>
      </c>
      <c r="C24" s="57"/>
      <c r="D24" s="56">
        <v>-127935</v>
      </c>
      <c r="E24" s="57"/>
      <c r="F24" s="58">
        <v>0</v>
      </c>
      <c r="G24" s="58"/>
      <c r="H24" s="58">
        <v>0</v>
      </c>
      <c r="I24" s="48"/>
      <c r="J24" s="55">
        <v>-48185</v>
      </c>
      <c r="K24" s="48"/>
      <c r="L24" s="55">
        <v>-48211</v>
      </c>
      <c r="M24" s="50"/>
      <c r="N24" s="54">
        <v>-6632</v>
      </c>
      <c r="O24" s="48"/>
      <c r="P24" s="54">
        <v>-6668</v>
      </c>
      <c r="Q24" s="51"/>
      <c r="R24" s="54">
        <v>-14077</v>
      </c>
      <c r="S24" s="48"/>
      <c r="T24" s="54">
        <v>-14098</v>
      </c>
    </row>
    <row r="25" spans="1:20" s="52" customFormat="1" ht="15.75">
      <c r="A25" s="48" t="s">
        <v>25</v>
      </c>
      <c r="B25" s="56">
        <v>36694</v>
      </c>
      <c r="C25" s="57"/>
      <c r="D25" s="56">
        <v>36746</v>
      </c>
      <c r="E25" s="57"/>
      <c r="F25" s="58">
        <v>0</v>
      </c>
      <c r="G25" s="58"/>
      <c r="H25" s="58">
        <v>0</v>
      </c>
      <c r="I25" s="48"/>
      <c r="J25" s="55">
        <v>5372</v>
      </c>
      <c r="K25" s="48"/>
      <c r="L25" s="55">
        <v>5382</v>
      </c>
      <c r="M25" s="50"/>
      <c r="N25" s="59">
        <v>16510</v>
      </c>
      <c r="O25" s="48"/>
      <c r="P25" s="59">
        <v>16520</v>
      </c>
      <c r="Q25" s="51"/>
      <c r="R25" s="59">
        <v>10264</v>
      </c>
      <c r="S25" s="48"/>
      <c r="T25" s="59">
        <v>10283</v>
      </c>
    </row>
    <row r="26" spans="1:20" s="52" customFormat="1" ht="15.75">
      <c r="A26" s="48" t="s">
        <v>17</v>
      </c>
      <c r="B26" s="49">
        <f>B27+B28</f>
        <v>-1016</v>
      </c>
      <c r="C26" s="48"/>
      <c r="D26" s="49">
        <f>D27+D28</f>
        <v>-1794</v>
      </c>
      <c r="E26" s="48"/>
      <c r="F26" s="60">
        <f>F27+F28</f>
        <v>-1086</v>
      </c>
      <c r="G26" s="51"/>
      <c r="H26" s="60">
        <f>H27+H28</f>
        <v>-867</v>
      </c>
      <c r="I26" s="48"/>
      <c r="J26" s="55">
        <f>J27+J28</f>
        <v>-2528</v>
      </c>
      <c r="K26" s="61"/>
      <c r="L26" s="55">
        <f>L27+L28</f>
        <v>-2512</v>
      </c>
      <c r="M26" s="50"/>
      <c r="N26" s="54">
        <f>N27+N28</f>
        <v>3317</v>
      </c>
      <c r="O26" s="61"/>
      <c r="P26" s="54">
        <f>P27+P28</f>
        <v>3316</v>
      </c>
      <c r="Q26" s="62"/>
      <c r="R26" s="54">
        <f>R27+R28</f>
        <v>-719</v>
      </c>
      <c r="S26" s="61"/>
      <c r="T26" s="54">
        <f>T27+T28</f>
        <v>-1731</v>
      </c>
    </row>
    <row r="27" spans="1:20" s="52" customFormat="1" ht="15.75">
      <c r="A27" s="48" t="s">
        <v>15</v>
      </c>
      <c r="B27" s="49">
        <v>-14193</v>
      </c>
      <c r="C27" s="48"/>
      <c r="D27" s="49">
        <v>-15028</v>
      </c>
      <c r="E27" s="48"/>
      <c r="F27" s="63">
        <v>2892</v>
      </c>
      <c r="G27" s="64"/>
      <c r="H27" s="63">
        <v>2909</v>
      </c>
      <c r="I27" s="48"/>
      <c r="J27" s="55">
        <v>-6257</v>
      </c>
      <c r="K27" s="48"/>
      <c r="L27" s="55">
        <v>-6260</v>
      </c>
      <c r="M27" s="50"/>
      <c r="N27" s="54">
        <v>-2555</v>
      </c>
      <c r="O27" s="48"/>
      <c r="P27" s="54">
        <v>-2565</v>
      </c>
      <c r="Q27" s="62"/>
      <c r="R27" s="54">
        <v>-1403</v>
      </c>
      <c r="S27" s="48"/>
      <c r="T27" s="54">
        <v>-2427</v>
      </c>
    </row>
    <row r="28" spans="1:20" s="52" customFormat="1" ht="15.75">
      <c r="A28" s="48" t="s">
        <v>16</v>
      </c>
      <c r="B28" s="49">
        <v>13177</v>
      </c>
      <c r="C28" s="48"/>
      <c r="D28" s="49">
        <v>13234</v>
      </c>
      <c r="E28" s="48"/>
      <c r="F28" s="63">
        <v>-3978</v>
      </c>
      <c r="G28" s="57"/>
      <c r="H28" s="56">
        <v>-3776</v>
      </c>
      <c r="I28" s="48"/>
      <c r="J28" s="55">
        <v>3729</v>
      </c>
      <c r="K28" s="48"/>
      <c r="L28" s="55">
        <v>3748</v>
      </c>
      <c r="M28" s="50"/>
      <c r="N28" s="59">
        <v>5872</v>
      </c>
      <c r="O28" s="48"/>
      <c r="P28" s="59">
        <v>5881</v>
      </c>
      <c r="Q28" s="60"/>
      <c r="R28" s="48">
        <v>684</v>
      </c>
      <c r="S28" s="48"/>
      <c r="T28" s="48">
        <v>696</v>
      </c>
    </row>
    <row r="29" spans="1:20" s="52" customFormat="1" ht="15.75">
      <c r="A29" s="48" t="s">
        <v>14</v>
      </c>
      <c r="B29" s="49">
        <f t="shared" si="0"/>
        <v>1378</v>
      </c>
      <c r="C29" s="48"/>
      <c r="D29" s="49">
        <f t="shared" si="1"/>
        <v>0</v>
      </c>
      <c r="E29" s="48"/>
      <c r="F29" s="48">
        <f>722-532</f>
        <v>190</v>
      </c>
      <c r="G29" s="48"/>
      <c r="H29" s="65">
        <v>0</v>
      </c>
      <c r="I29" s="48"/>
      <c r="J29" s="55">
        <v>640</v>
      </c>
      <c r="K29" s="48"/>
      <c r="L29" s="66">
        <v>0</v>
      </c>
      <c r="M29" s="50"/>
      <c r="N29" s="54">
        <v>774</v>
      </c>
      <c r="O29" s="48"/>
      <c r="P29" s="66">
        <v>0</v>
      </c>
      <c r="Q29" s="62"/>
      <c r="R29" s="54">
        <v>-226</v>
      </c>
      <c r="S29" s="48"/>
      <c r="T29" s="66">
        <v>0</v>
      </c>
    </row>
    <row r="30" spans="1:20" s="20" customFormat="1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2"/>
      <c r="N30" s="21"/>
      <c r="O30" s="21"/>
      <c r="P30" s="21"/>
      <c r="Q30" s="25"/>
      <c r="R30" s="21"/>
      <c r="S30" s="21"/>
      <c r="T30" s="21"/>
    </row>
    <row r="31" spans="1:20" s="39" customFormat="1" ht="15" customHeight="1">
      <c r="A31" s="21" t="s">
        <v>22</v>
      </c>
      <c r="B31" s="45">
        <f>B18+B20</f>
        <v>-82015</v>
      </c>
      <c r="C31" s="45"/>
      <c r="D31" s="45">
        <f>D18+D20</f>
        <v>-81538</v>
      </c>
      <c r="E31" s="21"/>
      <c r="F31" s="45">
        <f>F18+F20</f>
        <v>-51726</v>
      </c>
      <c r="G31" s="45"/>
      <c r="H31" s="45">
        <f>H18+H20</f>
        <v>-51032</v>
      </c>
      <c r="I31" s="21"/>
      <c r="J31" s="45">
        <f>J18+J20</f>
        <v>-42795</v>
      </c>
      <c r="K31" s="45"/>
      <c r="L31" s="45">
        <f>L18+L20</f>
        <v>-42707</v>
      </c>
      <c r="M31" s="22"/>
      <c r="N31" s="45">
        <f>N18+N20</f>
        <v>12117</v>
      </c>
      <c r="O31" s="45"/>
      <c r="P31" s="45">
        <f>P18+P20</f>
        <v>11833</v>
      </c>
      <c r="Q31" s="25"/>
      <c r="R31" s="45">
        <f>R18+R20</f>
        <v>389</v>
      </c>
      <c r="S31" s="45"/>
      <c r="T31" s="45">
        <f>T18+T20</f>
        <v>368</v>
      </c>
    </row>
    <row r="32" spans="1:20" s="39" customFormat="1" ht="15" customHeight="1">
      <c r="A32" s="21"/>
      <c r="B32" s="21"/>
      <c r="C32" s="21"/>
      <c r="D32" s="21"/>
      <c r="E32" s="21"/>
      <c r="F32" s="32"/>
      <c r="G32" s="32"/>
      <c r="H32" s="31"/>
      <c r="I32" s="21"/>
      <c r="J32" s="21"/>
      <c r="K32" s="21"/>
      <c r="L32" s="21"/>
      <c r="M32" s="22"/>
      <c r="N32" s="21"/>
      <c r="O32" s="21"/>
      <c r="P32" s="21"/>
      <c r="Q32" s="25"/>
      <c r="R32" s="21"/>
      <c r="S32" s="21"/>
      <c r="T32" s="21"/>
    </row>
    <row r="33" spans="1:20" s="52" customFormat="1" ht="15.75">
      <c r="A33" s="48" t="s">
        <v>13</v>
      </c>
      <c r="B33" s="67">
        <f>B31</f>
        <v>-82015</v>
      </c>
      <c r="C33" s="67"/>
      <c r="D33" s="67">
        <f>D31</f>
        <v>-81538</v>
      </c>
      <c r="E33" s="48"/>
      <c r="F33" s="67">
        <f>F31</f>
        <v>-51726</v>
      </c>
      <c r="G33" s="67"/>
      <c r="H33" s="67">
        <f>H31</f>
        <v>-51032</v>
      </c>
      <c r="I33" s="48"/>
      <c r="J33" s="67">
        <f>J31</f>
        <v>-42795</v>
      </c>
      <c r="K33" s="67"/>
      <c r="L33" s="67">
        <f>L31</f>
        <v>-42707</v>
      </c>
      <c r="M33" s="50"/>
      <c r="N33" s="67">
        <f>N31</f>
        <v>12117</v>
      </c>
      <c r="O33" s="67"/>
      <c r="P33" s="67">
        <f>P31</f>
        <v>11833</v>
      </c>
      <c r="Q33" s="51"/>
      <c r="R33" s="67">
        <f>R31</f>
        <v>389</v>
      </c>
      <c r="S33" s="67"/>
      <c r="T33" s="67">
        <f>T31</f>
        <v>368</v>
      </c>
    </row>
    <row r="34" spans="1:20" s="20" customFormat="1" ht="15.75">
      <c r="A34" s="21"/>
      <c r="B34" s="21"/>
      <c r="C34" s="21"/>
      <c r="D34" s="21"/>
      <c r="E34" s="21"/>
      <c r="G34" s="21"/>
      <c r="H34" s="24"/>
      <c r="I34" s="21"/>
      <c r="J34" s="21"/>
      <c r="K34" s="21"/>
      <c r="L34" s="21"/>
      <c r="M34" s="22"/>
      <c r="N34" s="21"/>
      <c r="O34" s="21"/>
      <c r="P34" s="21"/>
      <c r="Q34" s="25"/>
      <c r="R34" s="21"/>
      <c r="S34" s="21"/>
      <c r="T34" s="21"/>
    </row>
    <row r="35" spans="1:20" s="52" customFormat="1" ht="15.75">
      <c r="A35" s="48" t="s">
        <v>18</v>
      </c>
      <c r="B35" s="49">
        <v>0</v>
      </c>
      <c r="C35" s="48"/>
      <c r="D35" s="49">
        <f>H35+L35+P35+T35</f>
        <v>-301</v>
      </c>
      <c r="E35" s="48"/>
      <c r="F35" s="49">
        <v>0</v>
      </c>
      <c r="G35" s="48"/>
      <c r="H35" s="49">
        <v>-275</v>
      </c>
      <c r="I35" s="48"/>
      <c r="J35" s="49">
        <v>6063</v>
      </c>
      <c r="K35" s="48"/>
      <c r="L35" s="49">
        <v>5949</v>
      </c>
      <c r="M35" s="50"/>
      <c r="N35" s="49">
        <v>-4514</v>
      </c>
      <c r="O35" s="48"/>
      <c r="P35" s="49">
        <v>-4567</v>
      </c>
      <c r="Q35" s="51"/>
      <c r="R35" s="49">
        <v>-1354</v>
      </c>
      <c r="S35" s="48"/>
      <c r="T35" s="49">
        <v>-1408</v>
      </c>
    </row>
    <row r="36" spans="1:20" s="52" customFormat="1" ht="15.75">
      <c r="A36" s="48" t="s">
        <v>19</v>
      </c>
      <c r="B36" s="49">
        <v>27913</v>
      </c>
      <c r="C36" s="48"/>
      <c r="D36" s="49">
        <f>H36+L36+P36+T36</f>
        <v>27913</v>
      </c>
      <c r="E36" s="48"/>
      <c r="F36" s="51">
        <v>17500</v>
      </c>
      <c r="G36" s="48"/>
      <c r="H36" s="49">
        <v>17695</v>
      </c>
      <c r="I36" s="48"/>
      <c r="J36" s="49">
        <v>8380</v>
      </c>
      <c r="K36" s="48"/>
      <c r="L36" s="49">
        <v>8380</v>
      </c>
      <c r="M36" s="50"/>
      <c r="N36" s="49">
        <v>747</v>
      </c>
      <c r="O36" s="48"/>
      <c r="P36" s="49">
        <v>747</v>
      </c>
      <c r="Q36" s="68"/>
      <c r="R36" s="49">
        <v>1091</v>
      </c>
      <c r="S36" s="48"/>
      <c r="T36" s="49">
        <v>1091</v>
      </c>
    </row>
    <row r="37" spans="1:20" s="52" customFormat="1" ht="15.75">
      <c r="A37" s="48" t="s">
        <v>20</v>
      </c>
      <c r="B37" s="49">
        <f>F37+J37+N37+R37</f>
        <v>0</v>
      </c>
      <c r="C37" s="48"/>
      <c r="D37" s="49">
        <f>H37+L37+P37+T37</f>
        <v>-310</v>
      </c>
      <c r="E37" s="48"/>
      <c r="F37" s="49">
        <v>0</v>
      </c>
      <c r="G37" s="48"/>
      <c r="H37" s="49">
        <v>-310</v>
      </c>
      <c r="I37" s="48"/>
      <c r="J37" s="49">
        <v>0</v>
      </c>
      <c r="K37" s="48"/>
      <c r="L37" s="49">
        <v>0</v>
      </c>
      <c r="M37" s="50"/>
      <c r="N37" s="49">
        <v>0</v>
      </c>
      <c r="O37" s="48"/>
      <c r="P37" s="49">
        <v>0</v>
      </c>
      <c r="Q37" s="60"/>
      <c r="R37" s="49">
        <v>0</v>
      </c>
      <c r="S37" s="48"/>
      <c r="T37" s="49">
        <v>0</v>
      </c>
    </row>
    <row r="38" spans="1:20" s="52" customFormat="1" ht="15.75">
      <c r="A38" s="48" t="s">
        <v>21</v>
      </c>
      <c r="B38" s="49">
        <f>F38+J38+N38+R38</f>
        <v>0</v>
      </c>
      <c r="C38" s="48"/>
      <c r="D38" s="49">
        <f>H38+L38+P38+T38</f>
        <v>13</v>
      </c>
      <c r="E38" s="48"/>
      <c r="F38" s="49">
        <v>0</v>
      </c>
      <c r="G38" s="48"/>
      <c r="H38" s="49">
        <v>-1</v>
      </c>
      <c r="J38" s="49">
        <v>0</v>
      </c>
      <c r="K38" s="48"/>
      <c r="L38" s="49">
        <v>6</v>
      </c>
      <c r="M38" s="68"/>
      <c r="N38" s="49">
        <v>0</v>
      </c>
      <c r="O38" s="48"/>
      <c r="P38" s="49">
        <v>4</v>
      </c>
      <c r="Q38" s="68"/>
      <c r="R38" s="49">
        <v>0</v>
      </c>
      <c r="S38" s="48"/>
      <c r="T38" s="49">
        <v>4</v>
      </c>
    </row>
    <row r="39" spans="1:20" s="20" customFormat="1" ht="15.75">
      <c r="A39" s="21"/>
      <c r="B39" s="21"/>
      <c r="C39" s="21"/>
      <c r="D39" s="21"/>
      <c r="E39" s="21"/>
      <c r="F39" s="32"/>
      <c r="G39" s="22"/>
      <c r="H39" s="22"/>
      <c r="I39" s="33"/>
      <c r="J39" s="21"/>
      <c r="K39" s="21"/>
      <c r="L39" s="21"/>
      <c r="M39" s="34"/>
      <c r="N39" s="21"/>
      <c r="O39" s="21"/>
      <c r="P39" s="21"/>
      <c r="Q39" s="33"/>
      <c r="R39" s="21"/>
      <c r="S39" s="21"/>
      <c r="T39" s="21"/>
    </row>
    <row r="40" spans="1:20" s="39" customFormat="1" ht="15.75">
      <c r="A40" s="21" t="s">
        <v>12</v>
      </c>
      <c r="B40" s="45">
        <f>B33+B35+B36+B37+B38</f>
        <v>-54102</v>
      </c>
      <c r="C40" s="45"/>
      <c r="D40" s="45">
        <f>D33+D35+D36+D37+D38</f>
        <v>-54223</v>
      </c>
      <c r="E40" s="21"/>
      <c r="F40" s="45">
        <f>F33+F35+F36+F37+F38</f>
        <v>-34226</v>
      </c>
      <c r="G40" s="45"/>
      <c r="H40" s="45">
        <f>H33+H35+H36+H37+H38</f>
        <v>-33923</v>
      </c>
      <c r="I40" s="47"/>
      <c r="J40" s="45">
        <f>J33+J35+J36+J37+J38</f>
        <v>-28352</v>
      </c>
      <c r="K40" s="45"/>
      <c r="L40" s="45">
        <f>L33+L35+L36+L37+L38</f>
        <v>-28372</v>
      </c>
      <c r="M40" s="47"/>
      <c r="N40" s="45">
        <f>N33+N35+N36+N37+N38</f>
        <v>8350</v>
      </c>
      <c r="O40" s="45"/>
      <c r="P40" s="45">
        <f>P33+P35+P36+P37+P38</f>
        <v>8017</v>
      </c>
      <c r="Q40" s="47"/>
      <c r="R40" s="45">
        <f>R33+R35+R36+R37+R38</f>
        <v>126</v>
      </c>
      <c r="S40" s="45"/>
      <c r="T40" s="45">
        <f>T33+T35+T36+T37+T38</f>
        <v>55</v>
      </c>
    </row>
    <row r="41" spans="6:18" ht="15">
      <c r="F41" s="5"/>
      <c r="G41" s="5"/>
      <c r="H41" s="6"/>
      <c r="I41" s="8"/>
      <c r="M41" s="8"/>
      <c r="N41" s="1"/>
      <c r="O41" s="1"/>
      <c r="P41" s="1"/>
      <c r="Q41" s="8"/>
      <c r="R41" s="1"/>
    </row>
    <row r="42" spans="1:20" ht="15">
      <c r="A42" s="7"/>
      <c r="B42" s="7"/>
      <c r="C42" s="7"/>
      <c r="D42" s="7"/>
      <c r="E42" s="7"/>
      <c r="F42" s="9"/>
      <c r="G42" s="8"/>
      <c r="H42" s="10"/>
      <c r="I42" s="11"/>
      <c r="J42" s="7"/>
      <c r="K42" s="7"/>
      <c r="L42" s="7"/>
      <c r="M42" s="11"/>
      <c r="N42" s="7"/>
      <c r="O42" s="7"/>
      <c r="P42" s="7"/>
      <c r="Q42" s="12"/>
      <c r="R42" s="13"/>
      <c r="S42" s="7"/>
      <c r="T42" s="7"/>
    </row>
    <row r="43" spans="1:18" ht="15">
      <c r="A43" s="7"/>
      <c r="B43" s="7"/>
      <c r="C43" s="7"/>
      <c r="D43" s="7"/>
      <c r="E43" s="7"/>
      <c r="F43" s="14"/>
      <c r="G43" s="15"/>
      <c r="H43" s="16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13" ht="15">
      <c r="A44" s="1" t="s">
        <v>32</v>
      </c>
      <c r="B44" s="18"/>
      <c r="C44" s="11"/>
      <c r="D44" s="11"/>
      <c r="E44" s="11"/>
      <c r="F44" s="7"/>
      <c r="G44" s="7"/>
      <c r="H44" s="11"/>
      <c r="I44" s="17"/>
      <c r="J44" s="17"/>
      <c r="K44" s="17"/>
      <c r="L44" s="17"/>
      <c r="M44" s="17"/>
    </row>
    <row r="45" spans="6:7" ht="12.75">
      <c r="F45" s="11"/>
      <c r="G45" s="11"/>
    </row>
    <row r="46" spans="1:8" ht="12.75">
      <c r="A46" s="17"/>
      <c r="B46" s="17"/>
      <c r="C46" s="17"/>
      <c r="D46" s="17"/>
      <c r="E46" s="17"/>
      <c r="H46" s="17"/>
    </row>
    <row r="47" spans="1:8" ht="12.75">
      <c r="A47" s="17"/>
      <c r="B47" s="17"/>
      <c r="C47" s="17"/>
      <c r="D47" s="17"/>
      <c r="E47" s="17"/>
      <c r="F47" s="17"/>
      <c r="G47" s="17"/>
      <c r="H47" s="17"/>
    </row>
    <row r="48" spans="6:7" ht="12.75">
      <c r="F48" s="17"/>
      <c r="G48" s="17"/>
    </row>
    <row r="49" spans="1:5" ht="15">
      <c r="A49" s="19"/>
      <c r="B49" s="19"/>
      <c r="C49" s="19"/>
      <c r="D49" s="19"/>
      <c r="E49" s="19"/>
    </row>
  </sheetData>
  <sheetProtection password="C6D7" sheet="1" selectLockedCells="1" selectUnlockedCells="1"/>
  <mergeCells count="10">
    <mergeCell ref="A5:T5"/>
    <mergeCell ref="A2:T2"/>
    <mergeCell ref="A4:T4"/>
    <mergeCell ref="R8:T8"/>
    <mergeCell ref="N8:P8"/>
    <mergeCell ref="F8:H8"/>
    <mergeCell ref="J8:L8"/>
    <mergeCell ref="F7:H7"/>
    <mergeCell ref="J7:L7"/>
    <mergeCell ref="B8:D8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Suzin</dc:creator>
  <cp:keywords/>
  <dc:description/>
  <cp:lastModifiedBy>adrianawagner</cp:lastModifiedBy>
  <cp:lastPrinted>2011-07-13T19:29:18Z</cp:lastPrinted>
  <dcterms:created xsi:type="dcterms:W3CDTF">2007-05-18T15:03:00Z</dcterms:created>
  <dcterms:modified xsi:type="dcterms:W3CDTF">2011-08-25T18:44:44Z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-1846532801</vt:i4>
  </property>
  <property fmtid="{D5CDD505-2E9C-101B-9397-08002B2CF9AE}" pid="3" name="_EmailSubject">
    <vt:lpwstr>ARQUIVOS SITE</vt:lpwstr>
  </property>
  <property fmtid="{D5CDD505-2E9C-101B-9397-08002B2CF9AE}" pid="4" name="_AuthorEmail">
    <vt:lpwstr>fernandosuzin@irani.com.br</vt:lpwstr>
  </property>
  <property fmtid="{D5CDD505-2E9C-101B-9397-08002B2CF9AE}" pid="5" name="_AuthorEmailDisplayName">
    <vt:lpwstr>Fernando Bresola Suzin</vt:lpwstr>
  </property>
  <property fmtid="{D5CDD505-2E9C-101B-9397-08002B2CF9AE}" pid="6" name="_ReviewingToolsShownOnce">
    <vt:lpwstr/>
  </property>
</Properties>
</file>